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rv-files\Documents_Informatifs\Service Financier\Périscolaires\Territoires\Com_Com_Région de Haguenau\"/>
    </mc:Choice>
  </mc:AlternateContent>
  <bookViews>
    <workbookView xWindow="120" yWindow="15" windowWidth="15195" windowHeight="8190"/>
  </bookViews>
  <sheets>
    <sheet name="Feuille de calcul" sheetId="1" r:id="rId1"/>
    <sheet name="Tarifs" sheetId="2" r:id="rId2"/>
  </sheets>
  <definedNames>
    <definedName name="_xlnm.Print_Area" localSheetId="0">'Feuille de calcul'!$D$1:$L$20</definedName>
    <definedName name="_xlnm.Print_Area" localSheetId="1">Tarifs!$A$1:$G$20</definedName>
  </definedNames>
  <calcPr calcId="162913"/>
</workbook>
</file>

<file path=xl/calcChain.xml><?xml version="1.0" encoding="utf-8"?>
<calcChain xmlns="http://schemas.openxmlformats.org/spreadsheetml/2006/main">
  <c r="E7" i="1" l="1"/>
  <c r="E8" i="1" s="1"/>
  <c r="C18" i="1"/>
  <c r="C22" i="1" s="1"/>
  <c r="C19" i="1"/>
  <c r="C23" i="1" s="1"/>
  <c r="C17" i="1"/>
  <c r="C21" i="1" s="1"/>
  <c r="C15" i="1"/>
  <c r="C13" i="1"/>
  <c r="C14" i="1"/>
  <c r="C12" i="1"/>
  <c r="D18" i="1"/>
  <c r="D22" i="1" s="1"/>
  <c r="D19" i="1"/>
  <c r="D23" i="1" s="1"/>
  <c r="D17" i="1"/>
  <c r="D21" i="1" s="1"/>
  <c r="D13" i="1"/>
  <c r="D14" i="1"/>
  <c r="D15" i="1"/>
  <c r="D12" i="1"/>
  <c r="B16" i="2"/>
  <c r="D16" i="2"/>
  <c r="B17" i="2"/>
  <c r="D17" i="2"/>
  <c r="D15" i="2"/>
  <c r="B15" i="2"/>
  <c r="D11" i="2"/>
  <c r="D12" i="2"/>
  <c r="D13" i="2"/>
  <c r="B11" i="2"/>
  <c r="B12" i="2"/>
  <c r="B13" i="2"/>
  <c r="D10" i="2"/>
  <c r="B10" i="2"/>
  <c r="E21" i="1" l="1"/>
  <c r="F21" i="1" s="1"/>
  <c r="E23" i="1"/>
  <c r="F23" i="1" s="1"/>
  <c r="E22" i="1"/>
  <c r="F22" i="1" s="1"/>
  <c r="E13" i="1"/>
  <c r="E12" i="1"/>
  <c r="E15" i="1"/>
  <c r="E19" i="1"/>
  <c r="F19" i="1" s="1"/>
  <c r="E14" i="1"/>
  <c r="E17" i="1"/>
  <c r="F17" i="1" s="1"/>
  <c r="E18" i="1"/>
  <c r="F18" i="1" s="1"/>
  <c r="F12" i="1" l="1"/>
  <c r="G12" i="1"/>
  <c r="F15" i="1"/>
  <c r="G15" i="1"/>
  <c r="H15" i="1"/>
  <c r="I15" i="1"/>
  <c r="I12" i="1"/>
  <c r="H12" i="1"/>
  <c r="F14" i="1"/>
  <c r="I14" i="1"/>
  <c r="G14" i="1"/>
  <c r="H14" i="1"/>
  <c r="F13" i="1"/>
  <c r="G13" i="1"/>
  <c r="I13" i="1"/>
  <c r="H13" i="1"/>
</calcChain>
</file>

<file path=xl/sharedStrings.xml><?xml version="1.0" encoding="utf-8"?>
<sst xmlns="http://schemas.openxmlformats.org/spreadsheetml/2006/main" count="63" uniqueCount="49">
  <si>
    <t>Formules de fréquentation</t>
  </si>
  <si>
    <t>TARIFICATION</t>
  </si>
  <si>
    <t>1J</t>
  </si>
  <si>
    <t xml:space="preserve">Soir </t>
  </si>
  <si>
    <t>Accueils de loisirs périscolaires</t>
  </si>
  <si>
    <t>Calcul du tarif en fonction du QF</t>
  </si>
  <si>
    <t>Communauté d'Agglomération de Haguenau</t>
  </si>
  <si>
    <t>TARIFS DEGRESSIFS 2018/2019</t>
  </si>
  <si>
    <t>Minimum</t>
  </si>
  <si>
    <t>Maximum</t>
  </si>
  <si>
    <t>Tarif de base 
(Hors CAH)</t>
  </si>
  <si>
    <t>Matin</t>
  </si>
  <si>
    <t>Midi habilité</t>
  </si>
  <si>
    <t>Midi non habilité</t>
  </si>
  <si>
    <t>Centre de loisirs (mercredis / vacances)</t>
  </si>
  <si>
    <t>Journée avec repas</t>
  </si>
  <si>
    <t>Demi-journée avec repas</t>
  </si>
  <si>
    <t>Demi-journée sans repas</t>
  </si>
  <si>
    <t>Base / Prix par acte</t>
  </si>
  <si>
    <t>Tarif de base</t>
  </si>
  <si>
    <t>Revenu fiscal</t>
  </si>
  <si>
    <t>Nombre de parts</t>
  </si>
  <si>
    <t>QF Fiscal</t>
  </si>
  <si>
    <t>Taux de participation personnalisé</t>
  </si>
  <si>
    <t>QF Max</t>
  </si>
  <si>
    <t>A l'acte</t>
  </si>
  <si>
    <t>4J</t>
  </si>
  <si>
    <t>3J</t>
  </si>
  <si>
    <t>2J</t>
  </si>
  <si>
    <t>Forfait mensuel</t>
  </si>
  <si>
    <t>Mercredis</t>
  </si>
  <si>
    <t>Vacances</t>
  </si>
  <si>
    <t>Forfait à la semaine</t>
  </si>
  <si>
    <t>&lt;= Renseigner ici le revenu fiscal de référence</t>
  </si>
  <si>
    <t>&lt;= Renseigner ici le nombre de parts figurant sur l'avis d'imposition</t>
  </si>
  <si>
    <t>P-MIDI</t>
  </si>
  <si>
    <t>P-MATIN1</t>
  </si>
  <si>
    <t>P-SOIR</t>
  </si>
  <si>
    <t>JR</t>
  </si>
  <si>
    <t>Acte</t>
  </si>
  <si>
    <t>Formule</t>
  </si>
  <si>
    <t>AR MR</t>
  </si>
  <si>
    <t>ASR MSR</t>
  </si>
  <si>
    <t>P-MATIN1-P</t>
  </si>
  <si>
    <t>P-MIDI-P</t>
  </si>
  <si>
    <t>P-SOIR-P</t>
  </si>
  <si>
    <t>JR-P</t>
  </si>
  <si>
    <t>AR-P MR-P</t>
  </si>
  <si>
    <t>ASR-P MSR-P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</si>
</sst>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* #,##0.00\ &quot;€&quot;_-;\-* #,##0.00\ &quot;€&quot;_-;_-* &quot;-&quot;??\ &quot;€&quot;_-;_-@_-"/>
    <numFmt numFmtId="164" formatCode="#,##0.00\ _F"/>
    <numFmt numFmtId="165" formatCode="#,##0.00\ &quot;€&quot;"/>
  </numFmts>
  <fonts count="18" x14ac:knownFonts="1">
    <font>
      <sz val="10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b/>
      <sz val="12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8"/>
      <name val="Algerian"/>
      <family val="5"/>
    </font>
    <font>
      <b/>
      <sz val="14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color rgb="FFFF0000"/>
      <name val="Arial"/>
      <family val="2"/>
    </font>
    <font>
      <b/>
      <i/>
      <sz val="10"/>
      <name val="Calibri"/>
      <family val="2"/>
      <scheme val="minor"/>
    </font>
    <font>
      <i/>
      <sz val="10"/>
      <name val="Calibri"/>
      <family val="2"/>
      <scheme val="minor"/>
    </font>
    <font>
      <b/>
      <sz val="18"/>
      <name val="Algerian"/>
      <family val="5"/>
    </font>
    <font>
      <i/>
      <sz val="10"/>
      <name val="Arial"/>
      <family val="2"/>
    </font>
    <font>
      <b/>
      <sz val="12"/>
      <color rgb="FFFF0000"/>
      <name val="Arial"/>
      <family val="2"/>
    </font>
    <font>
      <b/>
      <i/>
      <sz val="10"/>
      <color theme="1" tint="0.249977111117893"/>
      <name val="Arial"/>
      <family val="2"/>
    </font>
    <font>
      <i/>
      <sz val="10"/>
      <color theme="1" tint="0.24997711111789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5">
    <xf numFmtId="0" fontId="0" fillId="0" borderId="0" xfId="0"/>
    <xf numFmtId="44" fontId="0" fillId="0" borderId="0" xfId="0" applyNumberFormat="1"/>
    <xf numFmtId="0" fontId="2" fillId="0" borderId="0" xfId="0" applyFont="1" applyAlignment="1"/>
    <xf numFmtId="0" fontId="3" fillId="0" borderId="0" xfId="0" applyFont="1"/>
    <xf numFmtId="0" fontId="4" fillId="0" borderId="0" xfId="0" applyFont="1" applyAlignment="1"/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0" fillId="0" borderId="4" xfId="0" applyBorder="1"/>
    <xf numFmtId="44" fontId="0" fillId="0" borderId="6" xfId="0" applyNumberFormat="1" applyBorder="1"/>
    <xf numFmtId="44" fontId="0" fillId="0" borderId="7" xfId="0" applyNumberFormat="1" applyBorder="1"/>
    <xf numFmtId="44" fontId="0" fillId="0" borderId="8" xfId="0" applyNumberFormat="1" applyBorder="1"/>
    <xf numFmtId="0" fontId="0" fillId="0" borderId="0" xfId="0" applyBorder="1"/>
    <xf numFmtId="0" fontId="5" fillId="0" borderId="10" xfId="0" applyFont="1" applyBorder="1" applyAlignment="1">
      <alignment horizontal="center" vertical="center"/>
    </xf>
    <xf numFmtId="0" fontId="0" fillId="0" borderId="16" xfId="0" applyBorder="1"/>
    <xf numFmtId="0" fontId="6" fillId="0" borderId="0" xfId="0" applyFont="1"/>
    <xf numFmtId="0" fontId="8" fillId="0" borderId="0" xfId="0" applyFont="1"/>
    <xf numFmtId="0" fontId="3" fillId="2" borderId="10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left" vertical="center"/>
    </xf>
    <xf numFmtId="0" fontId="5" fillId="2" borderId="18" xfId="0" applyFont="1" applyFill="1" applyBorder="1" applyAlignment="1">
      <alignment horizontal="left" vertical="center"/>
    </xf>
    <xf numFmtId="0" fontId="5" fillId="2" borderId="6" xfId="0" applyFont="1" applyFill="1" applyBorder="1" applyAlignment="1">
      <alignment horizontal="left" vertical="center"/>
    </xf>
    <xf numFmtId="0" fontId="10" fillId="0" borderId="0" xfId="0" applyFont="1"/>
    <xf numFmtId="0" fontId="6" fillId="0" borderId="0" xfId="0" applyFont="1" applyAlignment="1">
      <alignment horizontal="center"/>
    </xf>
    <xf numFmtId="0" fontId="11" fillId="0" borderId="0" xfId="0" applyFont="1"/>
    <xf numFmtId="0" fontId="12" fillId="0" borderId="0" xfId="0" applyFont="1"/>
    <xf numFmtId="0" fontId="13" fillId="0" borderId="0" xfId="0" applyFont="1"/>
    <xf numFmtId="0" fontId="5" fillId="0" borderId="0" xfId="0" applyFont="1"/>
    <xf numFmtId="0" fontId="9" fillId="0" borderId="0" xfId="0" applyFont="1"/>
    <xf numFmtId="4" fontId="11" fillId="0" borderId="0" xfId="0" applyNumberFormat="1" applyFont="1"/>
    <xf numFmtId="0" fontId="0" fillId="0" borderId="0" xfId="0" quotePrefix="1"/>
    <xf numFmtId="0" fontId="14" fillId="0" borderId="0" xfId="0" applyFont="1"/>
    <xf numFmtId="4" fontId="14" fillId="0" borderId="0" xfId="0" applyNumberFormat="1" applyFont="1"/>
    <xf numFmtId="0" fontId="5" fillId="2" borderId="33" xfId="0" applyFont="1" applyFill="1" applyBorder="1" applyAlignment="1">
      <alignment horizontal="left" vertical="center"/>
    </xf>
    <xf numFmtId="0" fontId="0" fillId="0" borderId="10" xfId="0" applyBorder="1"/>
    <xf numFmtId="0" fontId="5" fillId="2" borderId="19" xfId="0" applyFont="1" applyFill="1" applyBorder="1" applyAlignment="1">
      <alignment horizontal="left" vertical="center"/>
    </xf>
    <xf numFmtId="0" fontId="5" fillId="2" borderId="16" xfId="0" applyFont="1" applyFill="1" applyBorder="1" applyAlignment="1">
      <alignment horizontal="left" vertical="center"/>
    </xf>
    <xf numFmtId="0" fontId="3" fillId="0" borderId="0" xfId="0" applyFont="1" applyAlignment="1">
      <alignment horizontal="right"/>
    </xf>
    <xf numFmtId="9" fontId="3" fillId="0" borderId="0" xfId="3" applyFont="1" applyAlignment="1">
      <alignment horizontal="right"/>
    </xf>
    <xf numFmtId="44" fontId="0" fillId="0" borderId="6" xfId="2" applyFont="1" applyBorder="1"/>
    <xf numFmtId="0" fontId="3" fillId="0" borderId="11" xfId="0" applyFont="1" applyBorder="1" applyAlignment="1"/>
    <xf numFmtId="44" fontId="0" fillId="0" borderId="17" xfId="2" applyFont="1" applyBorder="1"/>
    <xf numFmtId="44" fontId="0" fillId="0" borderId="14" xfId="0" applyNumberFormat="1" applyBorder="1"/>
    <xf numFmtId="44" fontId="0" fillId="0" borderId="17" xfId="0" applyNumberFormat="1" applyBorder="1"/>
    <xf numFmtId="44" fontId="0" fillId="0" borderId="25" xfId="0" applyNumberFormat="1" applyBorder="1"/>
    <xf numFmtId="0" fontId="0" fillId="0" borderId="39" xfId="0" applyBorder="1"/>
    <xf numFmtId="0" fontId="0" fillId="0" borderId="7" xfId="0" applyBorder="1"/>
    <xf numFmtId="0" fontId="5" fillId="0" borderId="10" xfId="0" applyFont="1" applyBorder="1"/>
    <xf numFmtId="44" fontId="0" fillId="0" borderId="23" xfId="2" applyFont="1" applyBorder="1"/>
    <xf numFmtId="1" fontId="3" fillId="0" borderId="0" xfId="0" applyNumberFormat="1" applyFont="1" applyAlignment="1">
      <alignment horizontal="right"/>
    </xf>
    <xf numFmtId="0" fontId="15" fillId="0" borderId="10" xfId="0" applyFont="1" applyBorder="1" applyAlignment="1">
      <alignment horizontal="right"/>
    </xf>
    <xf numFmtId="0" fontId="15" fillId="0" borderId="10" xfId="0" applyFont="1" applyBorder="1"/>
    <xf numFmtId="165" fontId="0" fillId="0" borderId="14" xfId="0" applyNumberFormat="1" applyBorder="1" applyAlignment="1">
      <alignment horizontal="center"/>
    </xf>
    <xf numFmtId="165" fontId="0" fillId="0" borderId="0" xfId="0" applyNumberFormat="1" applyBorder="1" applyAlignment="1">
      <alignment horizontal="center"/>
    </xf>
    <xf numFmtId="165" fontId="0" fillId="0" borderId="25" xfId="0" applyNumberFormat="1" applyBorder="1" applyAlignment="1">
      <alignment horizontal="center"/>
    </xf>
    <xf numFmtId="165" fontId="0" fillId="0" borderId="39" xfId="0" applyNumberFormat="1" applyBorder="1" applyAlignment="1">
      <alignment horizontal="center"/>
    </xf>
    <xf numFmtId="165" fontId="0" fillId="0" borderId="29" xfId="0" applyNumberFormat="1" applyBorder="1" applyAlignment="1">
      <alignment horizontal="center"/>
    </xf>
    <xf numFmtId="165" fontId="0" fillId="0" borderId="30" xfId="0" applyNumberFormat="1" applyBorder="1" applyAlignment="1">
      <alignment horizontal="center"/>
    </xf>
    <xf numFmtId="165" fontId="0" fillId="0" borderId="9" xfId="0" applyNumberFormat="1" applyBorder="1" applyAlignment="1">
      <alignment horizontal="center"/>
    </xf>
    <xf numFmtId="165" fontId="0" fillId="0" borderId="20" xfId="0" applyNumberFormat="1" applyBorder="1" applyAlignment="1">
      <alignment horizontal="center"/>
    </xf>
    <xf numFmtId="165" fontId="0" fillId="0" borderId="21" xfId="0" applyNumberFormat="1" applyBorder="1" applyAlignment="1">
      <alignment horizontal="center"/>
    </xf>
    <xf numFmtId="0" fontId="3" fillId="0" borderId="22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164" fontId="0" fillId="0" borderId="7" xfId="0" applyNumberFormat="1" applyBorder="1" applyAlignment="1">
      <alignment horizontal="center" vertical="center"/>
    </xf>
    <xf numFmtId="164" fontId="0" fillId="0" borderId="31" xfId="0" applyNumberFormat="1" applyBorder="1" applyAlignment="1">
      <alignment horizontal="center" vertical="center"/>
    </xf>
    <xf numFmtId="164" fontId="0" fillId="0" borderId="28" xfId="0" applyNumberFormat="1" applyBorder="1" applyAlignment="1">
      <alignment horizontal="center" vertical="center"/>
    </xf>
    <xf numFmtId="164" fontId="0" fillId="0" borderId="37" xfId="0" applyNumberFormat="1" applyBorder="1" applyAlignment="1">
      <alignment horizontal="center" vertical="center"/>
    </xf>
    <xf numFmtId="164" fontId="0" fillId="0" borderId="30" xfId="0" applyNumberFormat="1" applyBorder="1" applyAlignment="1">
      <alignment horizontal="center" vertical="center"/>
    </xf>
    <xf numFmtId="164" fontId="0" fillId="0" borderId="9" xfId="0" applyNumberFormat="1" applyBorder="1" applyAlignment="1">
      <alignment horizontal="center" vertical="center"/>
    </xf>
    <xf numFmtId="164" fontId="0" fillId="0" borderId="34" xfId="0" applyNumberFormat="1" applyBorder="1" applyAlignment="1">
      <alignment horizontal="center" vertical="center"/>
    </xf>
    <xf numFmtId="164" fontId="0" fillId="0" borderId="36" xfId="0" applyNumberFormat="1" applyBorder="1" applyAlignment="1">
      <alignment horizontal="center" vertical="center"/>
    </xf>
    <xf numFmtId="164" fontId="0" fillId="0" borderId="21" xfId="0" applyNumberFormat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 wrapText="1"/>
    </xf>
    <xf numFmtId="164" fontId="0" fillId="0" borderId="4" xfId="0" applyNumberFormat="1" applyBorder="1" applyAlignment="1">
      <alignment horizontal="center" vertical="center"/>
    </xf>
    <xf numFmtId="164" fontId="0" fillId="0" borderId="38" xfId="0" applyNumberFormat="1" applyBorder="1" applyAlignment="1">
      <alignment horizontal="center" vertical="center"/>
    </xf>
    <xf numFmtId="164" fontId="0" fillId="0" borderId="40" xfId="0" applyNumberFormat="1" applyBorder="1" applyAlignment="1">
      <alignment horizontal="center" vertical="center"/>
    </xf>
    <xf numFmtId="164" fontId="0" fillId="0" borderId="11" xfId="0" applyNumberFormat="1" applyBorder="1" applyAlignment="1">
      <alignment horizontal="center" vertical="center"/>
    </xf>
    <xf numFmtId="164" fontId="0" fillId="0" borderId="32" xfId="0" applyNumberFormat="1" applyBorder="1" applyAlignment="1">
      <alignment horizontal="center" vertical="center"/>
    </xf>
    <xf numFmtId="164" fontId="0" fillId="0" borderId="35" xfId="0" applyNumberFormat="1" applyBorder="1" applyAlignment="1">
      <alignment horizontal="center" vertical="center"/>
    </xf>
    <xf numFmtId="164" fontId="0" fillId="0" borderId="24" xfId="0" applyNumberForma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6" fillId="0" borderId="0" xfId="0" applyFont="1" applyFill="1" applyBorder="1" applyAlignment="1">
      <alignment horizontal="center" vertical="center"/>
    </xf>
    <xf numFmtId="9" fontId="17" fillId="0" borderId="0" xfId="0" quotePrefix="1" applyNumberFormat="1" applyFont="1"/>
    <xf numFmtId="0" fontId="17" fillId="0" borderId="0" xfId="0" applyFont="1"/>
    <xf numFmtId="9" fontId="17" fillId="0" borderId="0" xfId="0" applyNumberFormat="1" applyFont="1"/>
  </cellXfs>
  <cellStyles count="4">
    <cellStyle name="Euro" xfId="1"/>
    <cellStyle name="Monétaire" xfId="2" builtinId="4"/>
    <cellStyle name="Normal" xfId="0" builtinId="0"/>
    <cellStyle name="Pourcentage" xfId="3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24"/>
  <sheetViews>
    <sheetView showGridLines="0" tabSelected="1" topLeftCell="B1" zoomScaleNormal="100" workbookViewId="0">
      <selection activeCell="L23" sqref="A1:L23"/>
    </sheetView>
  </sheetViews>
  <sheetFormatPr baseColWidth="10" defaultColWidth="0.28515625" defaultRowHeight="12.75" x14ac:dyDescent="0.2"/>
  <cols>
    <col min="1" max="1" width="8.7109375" hidden="1" customWidth="1"/>
    <col min="2" max="2" width="11.85546875" bestFit="1" customWidth="1"/>
    <col min="3" max="3" width="11.85546875" style="1" bestFit="1" customWidth="1"/>
    <col min="4" max="4" width="37" bestFit="1" customWidth="1"/>
    <col min="5" max="5" width="17.42578125" bestFit="1" customWidth="1"/>
    <col min="6" max="6" width="10.85546875" bestFit="1" customWidth="1"/>
    <col min="7" max="8" width="9.28515625" bestFit="1" customWidth="1"/>
    <col min="9" max="9" width="8.28515625" bestFit="1" customWidth="1"/>
    <col min="10" max="10" width="16.5703125" customWidth="1"/>
    <col min="11" max="11" width="17.42578125" customWidth="1"/>
    <col min="12" max="12" width="9.7109375" customWidth="1"/>
  </cols>
  <sheetData>
    <row r="2" spans="2:12" ht="15.75" x14ac:dyDescent="0.25">
      <c r="D2" s="2" t="s">
        <v>5</v>
      </c>
    </row>
    <row r="3" spans="2:12" ht="15.75" x14ac:dyDescent="0.25">
      <c r="E3" s="2"/>
      <c r="F3" s="3"/>
      <c r="G3" s="2"/>
      <c r="H3" s="2"/>
      <c r="I3" s="4"/>
      <c r="J3" s="4"/>
      <c r="K3" s="4"/>
    </row>
    <row r="4" spans="2:12" ht="13.5" thickBot="1" x14ac:dyDescent="0.25"/>
    <row r="5" spans="2:12" ht="16.5" thickBot="1" x14ac:dyDescent="0.3">
      <c r="D5" s="49" t="s">
        <v>20</v>
      </c>
      <c r="E5" s="50">
        <v>65000</v>
      </c>
      <c r="F5" s="29" t="s">
        <v>33</v>
      </c>
      <c r="K5" s="1">
        <v>1350</v>
      </c>
      <c r="L5" t="s">
        <v>24</v>
      </c>
    </row>
    <row r="6" spans="2:12" ht="16.5" thickBot="1" x14ac:dyDescent="0.3">
      <c r="D6" s="49" t="s">
        <v>21</v>
      </c>
      <c r="E6" s="50">
        <v>2.5</v>
      </c>
      <c r="F6" t="s">
        <v>34</v>
      </c>
    </row>
    <row r="7" spans="2:12" ht="15.75" x14ac:dyDescent="0.25">
      <c r="D7" s="36" t="s">
        <v>22</v>
      </c>
      <c r="E7" s="48">
        <f>ROUNDDOWN(E5/12/E6,0.1)</f>
        <v>2166</v>
      </c>
    </row>
    <row r="8" spans="2:12" ht="15.75" x14ac:dyDescent="0.25">
      <c r="D8" s="36" t="s">
        <v>23</v>
      </c>
      <c r="E8" s="37">
        <f>IF(E7&lt;K5,0.4*(1+E7/K5),0.8)</f>
        <v>0.8</v>
      </c>
    </row>
    <row r="9" spans="2:12" ht="13.5" thickBot="1" x14ac:dyDescent="0.25"/>
    <row r="10" spans="2:12" ht="15.75" x14ac:dyDescent="0.25">
      <c r="D10" s="60" t="s">
        <v>0</v>
      </c>
      <c r="E10" s="39" t="s">
        <v>1</v>
      </c>
      <c r="F10" s="62" t="s">
        <v>29</v>
      </c>
      <c r="G10" s="62"/>
      <c r="H10" s="62"/>
      <c r="I10" s="63"/>
    </row>
    <row r="11" spans="2:12" ht="16.5" customHeight="1" thickBot="1" x14ac:dyDescent="0.25">
      <c r="C11" s="1" t="s">
        <v>19</v>
      </c>
      <c r="D11" s="61"/>
      <c r="E11" s="5" t="s">
        <v>25</v>
      </c>
      <c r="F11" s="6" t="s">
        <v>26</v>
      </c>
      <c r="G11" s="6" t="s">
        <v>27</v>
      </c>
      <c r="H11" s="7" t="s">
        <v>28</v>
      </c>
      <c r="I11" s="7" t="s">
        <v>2</v>
      </c>
      <c r="J11" s="90" t="s">
        <v>39</v>
      </c>
      <c r="K11" s="91" t="s">
        <v>40</v>
      </c>
    </row>
    <row r="12" spans="2:12" x14ac:dyDescent="0.2">
      <c r="B12" s="1"/>
      <c r="C12" s="1">
        <f>Tarifs!F10</f>
        <v>3.13</v>
      </c>
      <c r="D12" s="8" t="str">
        <f>Tarifs!A10</f>
        <v>Matin</v>
      </c>
      <c r="E12" s="38">
        <f>$E$8*C12</f>
        <v>2.504</v>
      </c>
      <c r="F12" s="10">
        <f>E12*140/10</f>
        <v>35.055999999999997</v>
      </c>
      <c r="G12" s="9">
        <f>E12*105/10</f>
        <v>26.292000000000002</v>
      </c>
      <c r="H12" s="11">
        <f>E12*70/10</f>
        <v>17.527999999999999</v>
      </c>
      <c r="I12" s="11">
        <f>E12*35/10</f>
        <v>8.7639999999999993</v>
      </c>
      <c r="J12" s="92" t="s">
        <v>43</v>
      </c>
      <c r="K12" s="92" t="s">
        <v>36</v>
      </c>
    </row>
    <row r="13" spans="2:12" x14ac:dyDescent="0.2">
      <c r="B13" s="1"/>
      <c r="C13" s="1">
        <f>Tarifs!F11</f>
        <v>12</v>
      </c>
      <c r="D13" s="8" t="str">
        <f>Tarifs!A11</f>
        <v>Midi habilité</v>
      </c>
      <c r="E13" s="38">
        <f t="shared" ref="E13:E19" si="0">$E$8*C13</f>
        <v>9.6000000000000014</v>
      </c>
      <c r="F13" s="10">
        <f t="shared" ref="F13:F15" si="1">E13*140/10</f>
        <v>134.40000000000003</v>
      </c>
      <c r="G13" s="9">
        <f t="shared" ref="G13:G14" si="2">E13*105/10</f>
        <v>100.80000000000001</v>
      </c>
      <c r="H13" s="11">
        <f t="shared" ref="H13:H14" si="3">E13*70/10</f>
        <v>67.200000000000017</v>
      </c>
      <c r="I13" s="11">
        <f t="shared" ref="I13:I14" si="4">E13*35/10</f>
        <v>33.600000000000009</v>
      </c>
      <c r="J13" s="92" t="s">
        <v>44</v>
      </c>
      <c r="K13" s="92" t="s">
        <v>35</v>
      </c>
    </row>
    <row r="14" spans="2:12" x14ac:dyDescent="0.2">
      <c r="B14" s="1"/>
      <c r="C14" s="1">
        <f>Tarifs!F12</f>
        <v>7.5</v>
      </c>
      <c r="D14" s="8" t="str">
        <f>Tarifs!A12</f>
        <v>Midi non habilité</v>
      </c>
      <c r="E14" s="38">
        <f t="shared" si="0"/>
        <v>6</v>
      </c>
      <c r="F14" s="10">
        <f t="shared" si="1"/>
        <v>84</v>
      </c>
      <c r="G14" s="9">
        <f t="shared" si="2"/>
        <v>63</v>
      </c>
      <c r="H14" s="11">
        <f t="shared" si="3"/>
        <v>42</v>
      </c>
      <c r="I14" s="11">
        <f t="shared" si="4"/>
        <v>21</v>
      </c>
      <c r="J14" s="92" t="s">
        <v>44</v>
      </c>
      <c r="K14" s="92" t="s">
        <v>35</v>
      </c>
    </row>
    <row r="15" spans="2:12" ht="13.5" thickBot="1" x14ac:dyDescent="0.25">
      <c r="B15" s="1"/>
      <c r="C15" s="1">
        <f>Tarifs!F13</f>
        <v>6.25</v>
      </c>
      <c r="D15" s="44" t="str">
        <f>Tarifs!A13</f>
        <v xml:space="preserve">Soir </v>
      </c>
      <c r="E15" s="40">
        <f t="shared" si="0"/>
        <v>5</v>
      </c>
      <c r="F15" s="41">
        <f t="shared" si="1"/>
        <v>70</v>
      </c>
      <c r="G15" s="42">
        <f t="shared" ref="G15" si="5">E15*105/10</f>
        <v>52.5</v>
      </c>
      <c r="H15" s="43">
        <f t="shared" ref="H15" si="6">E15*70/10</f>
        <v>35</v>
      </c>
      <c r="I15" s="43">
        <f t="shared" ref="I15" si="7">E15*35/10</f>
        <v>17.5</v>
      </c>
      <c r="J15" s="92" t="s">
        <v>45</v>
      </c>
      <c r="K15" s="92" t="s">
        <v>37</v>
      </c>
    </row>
    <row r="16" spans="2:12" ht="16.5" thickBot="1" x14ac:dyDescent="0.3">
      <c r="B16" s="1"/>
      <c r="D16" s="46" t="s">
        <v>30</v>
      </c>
      <c r="E16" s="13" t="s">
        <v>25</v>
      </c>
      <c r="F16" s="64" t="s">
        <v>29</v>
      </c>
      <c r="G16" s="65"/>
      <c r="H16" s="65"/>
      <c r="I16" s="66"/>
      <c r="J16" s="93"/>
      <c r="K16" s="93"/>
    </row>
    <row r="17" spans="2:11" ht="12.75" customHeight="1" x14ac:dyDescent="0.2">
      <c r="B17" s="1"/>
      <c r="C17" s="1">
        <f>Tarifs!F15</f>
        <v>22.5</v>
      </c>
      <c r="D17" s="45" t="str">
        <f>Tarifs!A15</f>
        <v>Journée avec repas</v>
      </c>
      <c r="E17" s="38">
        <f t="shared" si="0"/>
        <v>18</v>
      </c>
      <c r="F17" s="51">
        <f>E17*36/10</f>
        <v>64.8</v>
      </c>
      <c r="G17" s="52"/>
      <c r="H17" s="52"/>
      <c r="I17" s="53"/>
      <c r="J17" s="94" t="s">
        <v>46</v>
      </c>
      <c r="K17" s="94" t="s">
        <v>38</v>
      </c>
    </row>
    <row r="18" spans="2:11" x14ac:dyDescent="0.2">
      <c r="B18" s="1"/>
      <c r="C18" s="1">
        <f>Tarifs!F16</f>
        <v>13.75</v>
      </c>
      <c r="D18" s="8" t="str">
        <f>Tarifs!A16</f>
        <v>Demi-journée avec repas</v>
      </c>
      <c r="E18" s="38">
        <f t="shared" si="0"/>
        <v>11</v>
      </c>
      <c r="F18" s="54">
        <f t="shared" ref="F18:F19" si="8">E18*36/10</f>
        <v>39.6</v>
      </c>
      <c r="G18" s="55"/>
      <c r="H18" s="55"/>
      <c r="I18" s="56"/>
      <c r="J18" s="94" t="s">
        <v>47</v>
      </c>
      <c r="K18" s="94" t="s">
        <v>41</v>
      </c>
    </row>
    <row r="19" spans="2:11" ht="13.5" thickBot="1" x14ac:dyDescent="0.25">
      <c r="B19" s="1"/>
      <c r="C19" s="1">
        <f>Tarifs!F17</f>
        <v>8.75</v>
      </c>
      <c r="D19" s="8" t="str">
        <f>Tarifs!A17</f>
        <v>Demi-journée sans repas</v>
      </c>
      <c r="E19" s="38">
        <f t="shared" si="0"/>
        <v>7</v>
      </c>
      <c r="F19" s="54">
        <f t="shared" si="8"/>
        <v>25.2</v>
      </c>
      <c r="G19" s="55"/>
      <c r="H19" s="55"/>
      <c r="I19" s="56"/>
      <c r="J19" s="92" t="s">
        <v>48</v>
      </c>
      <c r="K19" s="92" t="s">
        <v>42</v>
      </c>
    </row>
    <row r="20" spans="2:11" ht="16.5" thickBot="1" x14ac:dyDescent="0.3">
      <c r="B20" s="1"/>
      <c r="D20" s="46" t="s">
        <v>31</v>
      </c>
      <c r="E20" s="13" t="s">
        <v>25</v>
      </c>
      <c r="F20" s="64" t="s">
        <v>32</v>
      </c>
      <c r="G20" s="65"/>
      <c r="H20" s="65"/>
      <c r="I20" s="66"/>
      <c r="J20" s="93"/>
      <c r="K20" s="93"/>
    </row>
    <row r="21" spans="2:11" x14ac:dyDescent="0.2">
      <c r="C21" s="1">
        <f>C17</f>
        <v>22.5</v>
      </c>
      <c r="D21" s="45" t="str">
        <f>D17</f>
        <v>Journée avec repas</v>
      </c>
      <c r="E21" s="38">
        <f t="shared" ref="E21:E23" si="9">$E$8*C21</f>
        <v>18</v>
      </c>
      <c r="F21" s="51">
        <f>E21*5</f>
        <v>90</v>
      </c>
      <c r="G21" s="52"/>
      <c r="H21" s="52"/>
      <c r="I21" s="53"/>
      <c r="J21" s="94" t="s">
        <v>46</v>
      </c>
      <c r="K21" s="93" t="s">
        <v>38</v>
      </c>
    </row>
    <row r="22" spans="2:11" x14ac:dyDescent="0.2">
      <c r="C22" s="1">
        <f t="shared" ref="C22:D23" si="10">C18</f>
        <v>13.75</v>
      </c>
      <c r="D22" s="45" t="str">
        <f t="shared" si="10"/>
        <v>Demi-journée avec repas</v>
      </c>
      <c r="E22" s="38">
        <f t="shared" si="9"/>
        <v>11</v>
      </c>
      <c r="F22" s="54">
        <f t="shared" ref="F22:F23" si="11">E22*5</f>
        <v>55</v>
      </c>
      <c r="G22" s="55"/>
      <c r="H22" s="55"/>
      <c r="I22" s="56"/>
      <c r="J22" s="94" t="s">
        <v>47</v>
      </c>
      <c r="K22" s="94" t="s">
        <v>41</v>
      </c>
    </row>
    <row r="23" spans="2:11" ht="13.5" thickBot="1" x14ac:dyDescent="0.25">
      <c r="C23" s="1">
        <f t="shared" si="10"/>
        <v>8.75</v>
      </c>
      <c r="D23" s="14" t="str">
        <f t="shared" si="10"/>
        <v>Demi-journée sans repas</v>
      </c>
      <c r="E23" s="47">
        <f t="shared" si="9"/>
        <v>7</v>
      </c>
      <c r="F23" s="57">
        <f t="shared" si="11"/>
        <v>35</v>
      </c>
      <c r="G23" s="58"/>
      <c r="H23" s="58"/>
      <c r="I23" s="59"/>
      <c r="J23" s="92" t="s">
        <v>48</v>
      </c>
      <c r="K23" s="92" t="s">
        <v>42</v>
      </c>
    </row>
    <row r="24" spans="2:11" x14ac:dyDescent="0.2">
      <c r="F24" s="12"/>
      <c r="G24" s="12"/>
      <c r="H24" s="12"/>
      <c r="I24" s="12"/>
    </row>
  </sheetData>
  <mergeCells count="10">
    <mergeCell ref="F21:I21"/>
    <mergeCell ref="F22:I22"/>
    <mergeCell ref="F23:I23"/>
    <mergeCell ref="D10:D11"/>
    <mergeCell ref="F10:I10"/>
    <mergeCell ref="F16:I16"/>
    <mergeCell ref="F17:I17"/>
    <mergeCell ref="F18:I18"/>
    <mergeCell ref="F19:I19"/>
    <mergeCell ref="F20:I20"/>
  </mergeCells>
  <printOptions horizontalCentered="1" verticalCentered="1"/>
  <pageMargins left="0.78740157480314965" right="0.78740157480314965" top="0.98425196850393704" bottom="0.98425196850393704" header="0.51181102362204722" footer="0.51181102362204722"/>
  <pageSetup paperSize="9" scale="96" orientation="landscape" r:id="rId1"/>
  <headerFooter alignWithMargins="0">
    <oddHeader>&amp;LA L E F&amp;R&amp;D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0"/>
  <sheetViews>
    <sheetView zoomScaleNormal="100" workbookViewId="0">
      <selection activeCell="A20" sqref="A20"/>
    </sheetView>
  </sheetViews>
  <sheetFormatPr baseColWidth="10" defaultRowHeight="12.75" x14ac:dyDescent="0.2"/>
  <cols>
    <col min="1" max="1" width="44.85546875" bestFit="1" customWidth="1"/>
    <col min="2" max="3" width="9.85546875" bestFit="1" customWidth="1"/>
    <col min="4" max="5" width="8.28515625" bestFit="1" customWidth="1"/>
    <col min="6" max="6" width="8.7109375" customWidth="1"/>
    <col min="7" max="7" width="8.28515625" bestFit="1" customWidth="1"/>
    <col min="8" max="8" width="22.85546875" bestFit="1" customWidth="1"/>
    <col min="9" max="9" width="11.42578125" style="26"/>
  </cols>
  <sheetData>
    <row r="1" spans="1:11" s="15" customFormat="1" ht="25.5" x14ac:dyDescent="0.4">
      <c r="A1" s="86" t="s">
        <v>7</v>
      </c>
      <c r="B1" s="86"/>
      <c r="C1" s="86"/>
      <c r="D1" s="86"/>
      <c r="E1" s="86"/>
      <c r="F1" s="86"/>
      <c r="G1" s="86"/>
      <c r="I1" s="25"/>
    </row>
    <row r="2" spans="1:11" s="3" customFormat="1" ht="18" x14ac:dyDescent="0.25">
      <c r="A2" s="87" t="s">
        <v>4</v>
      </c>
      <c r="B2" s="87"/>
      <c r="C2" s="87"/>
      <c r="D2" s="87"/>
      <c r="E2" s="87"/>
      <c r="F2" s="87"/>
      <c r="G2" s="87"/>
    </row>
    <row r="3" spans="1:11" s="3" customFormat="1" ht="25.5" x14ac:dyDescent="0.4">
      <c r="A3" s="86" t="s">
        <v>6</v>
      </c>
      <c r="B3" s="86"/>
      <c r="C3" s="86"/>
      <c r="D3" s="86"/>
      <c r="E3" s="86"/>
      <c r="F3" s="86"/>
      <c r="G3" s="86"/>
    </row>
    <row r="4" spans="1:11" s="3" customFormat="1" ht="25.5" x14ac:dyDescent="0.4">
      <c r="A4" s="22"/>
      <c r="B4" s="22"/>
      <c r="C4" s="22"/>
      <c r="D4" s="22"/>
      <c r="E4" s="22"/>
      <c r="F4" s="22"/>
      <c r="G4" s="22"/>
    </row>
    <row r="5" spans="1:11" s="3" customFormat="1" ht="15.75" x14ac:dyDescent="0.25">
      <c r="A5" s="88"/>
      <c r="B5" s="88"/>
      <c r="C5" s="88"/>
      <c r="D5" s="88"/>
      <c r="E5" s="88"/>
      <c r="F5" s="88"/>
      <c r="G5" s="88"/>
    </row>
    <row r="6" spans="1:11" x14ac:dyDescent="0.2">
      <c r="A6" s="89"/>
      <c r="B6" s="89"/>
      <c r="C6" s="89"/>
    </row>
    <row r="7" spans="1:11" s="16" customFormat="1" ht="27.75" customHeight="1" x14ac:dyDescent="0.2">
      <c r="I7" s="27"/>
    </row>
    <row r="8" spans="1:11" ht="26.25" customHeight="1" thickBot="1" x14ac:dyDescent="0.25">
      <c r="A8" s="16"/>
      <c r="B8" s="16"/>
      <c r="C8" s="16"/>
      <c r="D8" s="16"/>
      <c r="E8" s="16"/>
      <c r="F8" s="16"/>
      <c r="G8" s="16"/>
      <c r="H8" s="23"/>
      <c r="I8" s="23"/>
    </row>
    <row r="9" spans="1:11" ht="25.5" customHeight="1" thickBot="1" x14ac:dyDescent="0.25">
      <c r="A9" s="17" t="s">
        <v>18</v>
      </c>
      <c r="B9" s="76" t="s">
        <v>8</v>
      </c>
      <c r="C9" s="77"/>
      <c r="D9" s="76" t="s">
        <v>9</v>
      </c>
      <c r="E9" s="77"/>
      <c r="F9" s="78" t="s">
        <v>10</v>
      </c>
      <c r="G9" s="77"/>
      <c r="H9" s="24"/>
      <c r="I9" s="23"/>
    </row>
    <row r="10" spans="1:11" s="21" customFormat="1" ht="25.5" customHeight="1" x14ac:dyDescent="0.2">
      <c r="A10" s="32" t="s">
        <v>11</v>
      </c>
      <c r="B10" s="82">
        <f>F10*0.4</f>
        <v>1.252</v>
      </c>
      <c r="C10" s="83"/>
      <c r="D10" s="84">
        <f>F10*0.8</f>
        <v>2.504</v>
      </c>
      <c r="E10" s="83"/>
      <c r="F10" s="84">
        <v>3.13</v>
      </c>
      <c r="G10" s="85"/>
      <c r="H10" s="30"/>
      <c r="I10" s="23"/>
    </row>
    <row r="11" spans="1:11" ht="26.25" customHeight="1" x14ac:dyDescent="0.2">
      <c r="A11" s="20" t="s">
        <v>12</v>
      </c>
      <c r="B11" s="79">
        <f t="shared" ref="B11:B13" si="0">F11*0.4</f>
        <v>4.8000000000000007</v>
      </c>
      <c r="C11" s="80"/>
      <c r="D11" s="81">
        <f t="shared" ref="D11:D13" si="1">F11*0.8</f>
        <v>9.6000000000000014</v>
      </c>
      <c r="E11" s="80"/>
      <c r="F11" s="69">
        <v>12</v>
      </c>
      <c r="G11" s="71"/>
      <c r="H11" s="30"/>
      <c r="I11" s="23"/>
    </row>
    <row r="12" spans="1:11" ht="26.25" customHeight="1" x14ac:dyDescent="0.2">
      <c r="A12" s="20" t="s">
        <v>13</v>
      </c>
      <c r="B12" s="79">
        <f t="shared" si="0"/>
        <v>3</v>
      </c>
      <c r="C12" s="80"/>
      <c r="D12" s="81">
        <f t="shared" si="1"/>
        <v>6</v>
      </c>
      <c r="E12" s="80"/>
      <c r="F12" s="69">
        <v>7.5</v>
      </c>
      <c r="G12" s="71"/>
      <c r="H12" s="30"/>
      <c r="I12" s="23"/>
    </row>
    <row r="13" spans="1:11" ht="25.5" customHeight="1" thickBot="1" x14ac:dyDescent="0.25">
      <c r="A13" s="18" t="s">
        <v>3</v>
      </c>
      <c r="B13" s="72">
        <f t="shared" si="0"/>
        <v>2.5</v>
      </c>
      <c r="C13" s="73"/>
      <c r="D13" s="74">
        <f t="shared" si="1"/>
        <v>5</v>
      </c>
      <c r="E13" s="73"/>
      <c r="F13" s="74">
        <v>6.25</v>
      </c>
      <c r="G13" s="75"/>
      <c r="H13" s="30"/>
      <c r="I13" s="23"/>
    </row>
    <row r="14" spans="1:11" ht="26.25" customHeight="1" thickBot="1" x14ac:dyDescent="0.25">
      <c r="A14" s="17" t="s">
        <v>14</v>
      </c>
      <c r="B14" s="76" t="s">
        <v>8</v>
      </c>
      <c r="C14" s="77"/>
      <c r="D14" s="76" t="s">
        <v>9</v>
      </c>
      <c r="E14" s="77"/>
      <c r="F14" s="78" t="s">
        <v>10</v>
      </c>
      <c r="G14" s="77"/>
      <c r="H14" s="30"/>
      <c r="I14" s="23"/>
    </row>
    <row r="15" spans="1:11" ht="26.25" customHeight="1" thickBot="1" x14ac:dyDescent="0.25">
      <c r="A15" s="19" t="s">
        <v>15</v>
      </c>
      <c r="B15" s="67">
        <f t="shared" ref="B15" si="2">F15*0.4</f>
        <v>9</v>
      </c>
      <c r="C15" s="68"/>
      <c r="D15" s="69">
        <f t="shared" ref="D15" si="3">F15*0.8</f>
        <v>18</v>
      </c>
      <c r="E15" s="70"/>
      <c r="F15" s="69">
        <v>22.5</v>
      </c>
      <c r="G15" s="71"/>
      <c r="H15" s="30"/>
      <c r="I15" s="28"/>
      <c r="K15" s="33"/>
    </row>
    <row r="16" spans="1:11" ht="26.25" customHeight="1" x14ac:dyDescent="0.2">
      <c r="A16" s="34" t="s">
        <v>16</v>
      </c>
      <c r="B16" s="79">
        <f t="shared" ref="B16:B17" si="4">F16*0.4</f>
        <v>5.5</v>
      </c>
      <c r="C16" s="80"/>
      <c r="D16" s="81">
        <f t="shared" ref="D16:D17" si="5">F16*0.8</f>
        <v>11</v>
      </c>
      <c r="E16" s="80"/>
      <c r="F16" s="69">
        <v>13.75</v>
      </c>
      <c r="G16" s="71"/>
      <c r="H16" s="31"/>
      <c r="I16" s="23"/>
    </row>
    <row r="17" spans="1:9" ht="26.25" customHeight="1" thickBot="1" x14ac:dyDescent="0.25">
      <c r="A17" s="35" t="s">
        <v>17</v>
      </c>
      <c r="B17" s="72">
        <f t="shared" si="4"/>
        <v>3.5</v>
      </c>
      <c r="C17" s="73"/>
      <c r="D17" s="74">
        <f t="shared" si="5"/>
        <v>7</v>
      </c>
      <c r="E17" s="73"/>
      <c r="F17" s="74">
        <v>8.75</v>
      </c>
      <c r="G17" s="75"/>
      <c r="H17" s="31"/>
      <c r="I17" s="23"/>
    </row>
    <row r="18" spans="1:9" x14ac:dyDescent="0.2">
      <c r="C18" s="16"/>
      <c r="D18" s="16"/>
      <c r="E18" s="16"/>
      <c r="F18" s="16"/>
    </row>
    <row r="20" spans="1:9" x14ac:dyDescent="0.2">
      <c r="A20" s="29"/>
    </row>
  </sheetData>
  <mergeCells count="32">
    <mergeCell ref="B9:C9"/>
    <mergeCell ref="D9:E9"/>
    <mergeCell ref="F9:G9"/>
    <mergeCell ref="F16:G16"/>
    <mergeCell ref="B16:C16"/>
    <mergeCell ref="D16:E16"/>
    <mergeCell ref="A1:G1"/>
    <mergeCell ref="A2:G2"/>
    <mergeCell ref="A3:G3"/>
    <mergeCell ref="A5:G5"/>
    <mergeCell ref="A6:C6"/>
    <mergeCell ref="B10:C10"/>
    <mergeCell ref="D10:E10"/>
    <mergeCell ref="F10:G10"/>
    <mergeCell ref="B11:C11"/>
    <mergeCell ref="D11:E11"/>
    <mergeCell ref="F11:G11"/>
    <mergeCell ref="B14:C14"/>
    <mergeCell ref="D14:E14"/>
    <mergeCell ref="F14:G14"/>
    <mergeCell ref="B12:C12"/>
    <mergeCell ref="D12:E12"/>
    <mergeCell ref="F12:G12"/>
    <mergeCell ref="B13:C13"/>
    <mergeCell ref="D13:E13"/>
    <mergeCell ref="F13:G13"/>
    <mergeCell ref="B15:C15"/>
    <mergeCell ref="D15:E15"/>
    <mergeCell ref="F15:G15"/>
    <mergeCell ref="B17:C17"/>
    <mergeCell ref="D17:E17"/>
    <mergeCell ref="F17:G17"/>
  </mergeCells>
  <printOptions horizontalCentered="1" verticalCentered="1"/>
  <pageMargins left="0.78740157480314965" right="0.78740157480314965" top="0.35433070866141736" bottom="0.31496062992125984" header="0.19685039370078741" footer="0.23622047244094491"/>
  <pageSetup paperSize="9" scale="78" orientation="portrait" r:id="rId1"/>
  <headerFooter alignWithMargins="0">
    <oddHeader>&amp;L&amp;G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Feuille de calcul</vt:lpstr>
      <vt:lpstr>Tarifs</vt:lpstr>
      <vt:lpstr>'Feuille de calcul'!Zone_d_impression</vt:lpstr>
      <vt:lpstr>Tarifs!Zone_d_impression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ALEF ALEF</dc:creator>
  <cp:lastModifiedBy>ALEF - Laetitia Raffé</cp:lastModifiedBy>
  <cp:lastPrinted>2018-07-05T12:17:19Z</cp:lastPrinted>
  <dcterms:created xsi:type="dcterms:W3CDTF">2010-02-26T10:37:11Z</dcterms:created>
  <dcterms:modified xsi:type="dcterms:W3CDTF">2018-07-05T12:17:24Z</dcterms:modified>
</cp:coreProperties>
</file>